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FE7A35E7-8077-4AC1-B305-0EAA6DCF9F3C}" xr6:coauthVersionLast="47" xr6:coauthVersionMax="47" xr10:uidLastSave="{00000000-0000-0000-0000-000000000000}"/>
  <bookViews>
    <workbookView xWindow="2220" yWindow="720" windowWidth="16590" windowHeight="11835" xr2:uid="{00000000-000D-0000-FFFF-FFFF00000000}"/>
  </bookViews>
  <sheets>
    <sheet name="SO302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9" l="1"/>
  <c r="H14" i="9"/>
  <c r="H9" i="9"/>
  <c r="H6" i="9"/>
  <c r="D10" i="9"/>
  <c r="D9" i="9"/>
  <c r="D6" i="9"/>
  <c r="A4" i="9"/>
  <c r="A5" i="9" s="1"/>
  <c r="A6" i="9" s="1"/>
  <c r="A7" i="9" s="1"/>
  <c r="A8" i="9" s="1"/>
  <c r="A9" i="9" s="1"/>
  <c r="A10" i="9" s="1"/>
  <c r="A12" i="9" s="1"/>
  <c r="G12" i="9"/>
  <c r="G13" i="9" s="1"/>
  <c r="D13" i="9"/>
  <c r="D16" i="9" s="1"/>
  <c r="E13" i="9"/>
  <c r="E16" i="9" s="1"/>
  <c r="H13" i="9"/>
  <c r="F14" i="9"/>
  <c r="H19" i="9"/>
  <c r="E20" i="9"/>
  <c r="F20" i="9"/>
  <c r="H24" i="9"/>
  <c r="A13" i="9" l="1"/>
  <c r="A14" i="9" s="1"/>
  <c r="A16" i="9" s="1"/>
  <c r="A18" i="9" s="1"/>
  <c r="A19" i="9" s="1"/>
  <c r="A20" i="9" s="1"/>
  <c r="A22" i="9" s="1"/>
  <c r="A24" i="9" s="1"/>
  <c r="E14" i="9"/>
  <c r="G16" i="9"/>
  <c r="G14" i="9"/>
  <c r="H16" i="9"/>
  <c r="D14" i="9"/>
</calcChain>
</file>

<file path=xl/sharedStrings.xml><?xml version="1.0" encoding="utf-8"?>
<sst xmlns="http://schemas.openxmlformats.org/spreadsheetml/2006/main" count="48" uniqueCount="36">
  <si>
    <t>Por.č.</t>
  </si>
  <si>
    <t>Názov</t>
  </si>
  <si>
    <t>Množstvo</t>
  </si>
  <si>
    <t>Mer. jedn.</t>
  </si>
  <si>
    <t>kus</t>
  </si>
  <si>
    <t>Paženie príložné</t>
  </si>
  <si>
    <t>Odstránenie paženia</t>
  </si>
  <si>
    <t>Zhutnené lôžko pod potrubie</t>
  </si>
  <si>
    <t>Zhutnený obsyp potrubia</t>
  </si>
  <si>
    <t>m</t>
  </si>
  <si>
    <t>KPL</t>
  </si>
  <si>
    <t>Tlaková skúška DN80</t>
  </si>
  <si>
    <r>
      <t>Vyhľadávací vodič CuFe 6mm</t>
    </r>
    <r>
      <rPr>
        <vertAlign val="superscript"/>
        <sz val="12"/>
        <color theme="1"/>
        <rFont val="Arial"/>
        <family val="2"/>
        <charset val="238"/>
      </rPr>
      <t>2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</si>
  <si>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</si>
  <si>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</si>
  <si>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SKÚŠKY</t>
  </si>
  <si>
    <t>Zemná súprava PATENT AT 1,2-1,8 m</t>
  </si>
  <si>
    <t>Poklop RAMBO TYP 510 Uzáverový</t>
  </si>
  <si>
    <t>V</t>
  </si>
  <si>
    <t>V-I</t>
  </si>
  <si>
    <t>V-II</t>
  </si>
  <si>
    <t>PrÍpojky</t>
  </si>
  <si>
    <t>Uzáver EKO-Plus DN 80</t>
  </si>
  <si>
    <t>OBJEKTY</t>
  </si>
  <si>
    <t>ARMATÚRY</t>
  </si>
  <si>
    <t>Výkopy</t>
  </si>
  <si>
    <t>Potrubia</t>
  </si>
  <si>
    <t>Výkop ryhy v zemine tr. 3</t>
  </si>
  <si>
    <t>Výkop jamy v zemine tr. 3</t>
  </si>
  <si>
    <t xml:space="preserve">Odvoz zeminy ma skládku do 5km </t>
  </si>
  <si>
    <t>Zhutnený zásyp</t>
  </si>
  <si>
    <t>Montáž TLT potrubia DN80 vrátane tvaroviek</t>
  </si>
  <si>
    <t xml:space="preserve">TLT PN10 DN 80 mm </t>
  </si>
  <si>
    <t>TVAROVKY -  LT</t>
  </si>
  <si>
    <t>T kus hrdlový DN100/80</t>
  </si>
  <si>
    <r>
      <t>Vodomerná šachta napr. Pureco 3000x1740x1950mm vrátane vstupného komínu, poklopu, rebríka, vystrojenia, dopravy, montáže a podkladového betónu C12/15 (0,7m</t>
    </r>
    <r>
      <rPr>
        <vertAlign val="superscript"/>
        <sz val="12"/>
        <color theme="1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</si>
</sst>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1"/>
      <name val="Calibri"/>
      <family val="2"/>
      <charset val="238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7" fillId="0" borderId="12" xfId="0" applyFont="1" applyBorder="1" applyAlignment="1">
      <alignment vertical="center" wrapText="1"/>
    </xf>
    <xf numFmtId="4" fontId="2" fillId="0" borderId="10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/>
    </xf>
    <xf numFmtId="4" fontId="5" fillId="0" borderId="19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" fontId="5" fillId="0" borderId="27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1" fillId="0" borderId="24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3" fontId="1" fillId="0" borderId="30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3" fontId="5" fillId="0" borderId="28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view="pageLayout" zoomScale="115" zoomScaleNormal="70" zoomScalePageLayoutView="115" workbookViewId="0">
      <selection activeCell="B5" sqref="B5"/>
    </sheetView>
  </sheetViews>
  <sheetFormatPr defaultColWidth="8.85546875" defaultRowHeight="15" x14ac:dyDescent="0.25"/>
  <cols>
    <col min="1" max="1" width="11.140625" style="1" bestFit="1" customWidth="1"/>
    <col min="2" max="2" width="55.28515625" style="1" customWidth="1"/>
    <col min="3" max="3" width="13" style="3" customWidth="1"/>
    <col min="4" max="4" width="0.28515625" style="4" hidden="1" customWidth="1"/>
    <col min="5" max="6" width="8.85546875" style="1" hidden="1" customWidth="1"/>
    <col min="7" max="7" width="10.5703125" style="1" hidden="1" customWidth="1"/>
    <col min="8" max="8" width="12.42578125" style="1" bestFit="1" customWidth="1"/>
    <col min="9" max="16384" width="8.85546875" style="1"/>
  </cols>
  <sheetData>
    <row r="1" spans="1:8" ht="16.5" thickBot="1" x14ac:dyDescent="0.3">
      <c r="A1" s="6" t="s">
        <v>0</v>
      </c>
      <c r="B1" s="6" t="s">
        <v>1</v>
      </c>
      <c r="C1" s="6" t="s">
        <v>3</v>
      </c>
      <c r="D1" s="12" t="s">
        <v>18</v>
      </c>
      <c r="E1" s="5" t="s">
        <v>19</v>
      </c>
      <c r="F1" s="5" t="s">
        <v>20</v>
      </c>
      <c r="G1" s="5" t="s">
        <v>21</v>
      </c>
      <c r="H1" s="16" t="s">
        <v>2</v>
      </c>
    </row>
    <row r="2" spans="1:8" ht="16.5" thickBot="1" x14ac:dyDescent="0.3">
      <c r="A2" s="63" t="s">
        <v>25</v>
      </c>
      <c r="B2" s="64"/>
      <c r="C2" s="64"/>
      <c r="D2" s="64"/>
      <c r="E2" s="64"/>
      <c r="F2" s="64"/>
      <c r="G2" s="64"/>
      <c r="H2" s="65"/>
    </row>
    <row r="3" spans="1:8" ht="18" thickBot="1" x14ac:dyDescent="0.3">
      <c r="A3" s="48">
        <v>1</v>
      </c>
      <c r="B3" s="47" t="s">
        <v>27</v>
      </c>
      <c r="C3" s="50" t="s">
        <v>13</v>
      </c>
      <c r="D3" s="51">
        <v>203.1</v>
      </c>
      <c r="E3" s="46">
        <v>5.9</v>
      </c>
      <c r="F3" s="43">
        <v>358720</v>
      </c>
      <c r="G3" s="42"/>
      <c r="H3" s="30">
        <v>24.11</v>
      </c>
    </row>
    <row r="4" spans="1:8" ht="18" thickBot="1" x14ac:dyDescent="0.3">
      <c r="A4" s="48">
        <f>A3+1</f>
        <v>2</v>
      </c>
      <c r="B4" s="47" t="s">
        <v>28</v>
      </c>
      <c r="C4" s="50" t="s">
        <v>13</v>
      </c>
      <c r="D4" s="51">
        <v>29.74</v>
      </c>
      <c r="E4" s="46">
        <v>2.63</v>
      </c>
      <c r="F4" s="43">
        <v>120980</v>
      </c>
      <c r="G4" s="41"/>
      <c r="H4" s="30">
        <v>16.63</v>
      </c>
    </row>
    <row r="5" spans="1:8" ht="18" thickBot="1" x14ac:dyDescent="0.3">
      <c r="A5" s="48">
        <f>A4+1</f>
        <v>3</v>
      </c>
      <c r="B5" s="44" t="s">
        <v>5</v>
      </c>
      <c r="C5" s="45" t="s">
        <v>14</v>
      </c>
      <c r="D5" s="52">
        <v>342.7</v>
      </c>
      <c r="E5" s="46">
        <v>1.58</v>
      </c>
      <c r="F5" s="43">
        <v>72680</v>
      </c>
      <c r="G5" s="41"/>
      <c r="H5" s="30">
        <v>43.85</v>
      </c>
    </row>
    <row r="6" spans="1:8" ht="18" thickBot="1" x14ac:dyDescent="0.3">
      <c r="A6" s="49">
        <f t="shared" ref="A6:A10" si="0">A5+1</f>
        <v>4</v>
      </c>
      <c r="B6" s="44" t="s">
        <v>6</v>
      </c>
      <c r="C6" s="45" t="s">
        <v>14</v>
      </c>
      <c r="D6" s="52">
        <f>D5</f>
        <v>342.7</v>
      </c>
      <c r="E6" s="46">
        <v>23.97</v>
      </c>
      <c r="F6" s="43">
        <v>86052.3</v>
      </c>
      <c r="G6" s="41"/>
      <c r="H6" s="30">
        <f>H5</f>
        <v>43.85</v>
      </c>
    </row>
    <row r="7" spans="1:8" ht="18" thickBot="1" x14ac:dyDescent="0.3">
      <c r="A7" s="49">
        <f t="shared" si="0"/>
        <v>5</v>
      </c>
      <c r="B7" s="44" t="s">
        <v>7</v>
      </c>
      <c r="C7" s="45" t="s">
        <v>13</v>
      </c>
      <c r="D7" s="52">
        <v>17.100000000000001</v>
      </c>
      <c r="E7" s="46">
        <v>9.6999999999999993</v>
      </c>
      <c r="F7" s="43">
        <v>115429.99999999999</v>
      </c>
      <c r="G7" s="41"/>
      <c r="H7" s="30">
        <v>1.96</v>
      </c>
    </row>
    <row r="8" spans="1:8" ht="18" thickBot="1" x14ac:dyDescent="0.3">
      <c r="A8" s="49">
        <f t="shared" si="0"/>
        <v>6</v>
      </c>
      <c r="B8" s="44" t="s">
        <v>8</v>
      </c>
      <c r="C8" s="45" t="s">
        <v>13</v>
      </c>
      <c r="D8" s="52">
        <v>48.2</v>
      </c>
      <c r="E8" s="46">
        <v>2.4300000000000002</v>
      </c>
      <c r="F8" s="43">
        <v>283483.80000000005</v>
      </c>
      <c r="G8" s="41"/>
      <c r="H8" s="30">
        <v>4.59</v>
      </c>
    </row>
    <row r="9" spans="1:8" ht="18" thickBot="1" x14ac:dyDescent="0.3">
      <c r="A9" s="49">
        <f t="shared" si="0"/>
        <v>7</v>
      </c>
      <c r="B9" s="44" t="s">
        <v>30</v>
      </c>
      <c r="C9" s="45" t="s">
        <v>13</v>
      </c>
      <c r="D9" s="52">
        <f>D3+D4-D7-D8-11.2</f>
        <v>156.34000000000003</v>
      </c>
      <c r="E9" s="46">
        <v>10.5</v>
      </c>
      <c r="F9" s="43">
        <v>221970</v>
      </c>
      <c r="G9" s="41"/>
      <c r="H9" s="30">
        <f>H3+H4-H7-H8-12.79</f>
        <v>21.4</v>
      </c>
    </row>
    <row r="10" spans="1:8" ht="18" thickBot="1" x14ac:dyDescent="0.3">
      <c r="A10" s="49">
        <f t="shared" si="0"/>
        <v>8</v>
      </c>
      <c r="B10" s="44" t="s">
        <v>29</v>
      </c>
      <c r="C10" s="45" t="s">
        <v>13</v>
      </c>
      <c r="D10" s="52">
        <f>D7+D8+11.2</f>
        <v>76.500000000000014</v>
      </c>
      <c r="E10" s="40"/>
      <c r="F10" s="40"/>
      <c r="G10" s="41"/>
      <c r="H10" s="30">
        <f>H7+H8+12.8</f>
        <v>19.350000000000001</v>
      </c>
    </row>
    <row r="11" spans="1:8" ht="16.5" thickBot="1" x14ac:dyDescent="0.3">
      <c r="A11" s="63" t="s">
        <v>26</v>
      </c>
      <c r="B11" s="64"/>
      <c r="C11" s="64"/>
      <c r="D11" s="64"/>
      <c r="E11" s="64"/>
      <c r="F11" s="64"/>
      <c r="G11" s="64"/>
      <c r="H11" s="65"/>
    </row>
    <row r="12" spans="1:8" ht="15.75" x14ac:dyDescent="0.25">
      <c r="A12" s="7">
        <f>A10+1</f>
        <v>9</v>
      </c>
      <c r="B12" s="37" t="s">
        <v>31</v>
      </c>
      <c r="C12" s="15" t="s">
        <v>9</v>
      </c>
      <c r="D12" s="28">
        <v>424.03</v>
      </c>
      <c r="E12" s="29">
        <v>69.83</v>
      </c>
      <c r="F12" s="29"/>
      <c r="G12" s="29">
        <f>9.84+3.85</f>
        <v>13.69</v>
      </c>
      <c r="H12" s="30">
        <v>11.95</v>
      </c>
    </row>
    <row r="13" spans="1:8" ht="15.75" x14ac:dyDescent="0.25">
      <c r="A13" s="8">
        <f>A12+1</f>
        <v>10</v>
      </c>
      <c r="B13" s="38" t="s">
        <v>32</v>
      </c>
      <c r="C13" s="13" t="s">
        <v>9</v>
      </c>
      <c r="D13" s="31">
        <f t="shared" ref="D13" si="1">D12</f>
        <v>424.03</v>
      </c>
      <c r="E13" s="2">
        <f>E12</f>
        <v>69.83</v>
      </c>
      <c r="F13" s="2"/>
      <c r="G13" s="2">
        <f>G12</f>
        <v>13.69</v>
      </c>
      <c r="H13" s="27">
        <f>H12</f>
        <v>11.95</v>
      </c>
    </row>
    <row r="14" spans="1:8" ht="18.75" thickBot="1" x14ac:dyDescent="0.3">
      <c r="A14" s="8">
        <f>A13+1</f>
        <v>11</v>
      </c>
      <c r="B14" s="39" t="s">
        <v>12</v>
      </c>
      <c r="C14" s="17" t="s">
        <v>9</v>
      </c>
      <c r="D14" s="32">
        <f>D13*1.1</f>
        <v>466.43299999999999</v>
      </c>
      <c r="E14" s="33">
        <f>E13*1.1</f>
        <v>76.813000000000002</v>
      </c>
      <c r="F14" s="33" t="e">
        <f>#REF!+F13</f>
        <v>#REF!</v>
      </c>
      <c r="G14" s="33" t="e">
        <f>G13+#REF!*1.1</f>
        <v>#REF!</v>
      </c>
      <c r="H14" s="35">
        <f>H13*1.1</f>
        <v>13.145</v>
      </c>
    </row>
    <row r="15" spans="1:8" ht="16.5" thickBot="1" x14ac:dyDescent="0.3">
      <c r="A15" s="66" t="s">
        <v>15</v>
      </c>
      <c r="B15" s="67"/>
      <c r="C15" s="67"/>
      <c r="D15" s="67"/>
      <c r="E15" s="67"/>
      <c r="F15" s="67"/>
      <c r="G15" s="67"/>
      <c r="H15" s="68"/>
    </row>
    <row r="16" spans="1:8" ht="16.5" thickBot="1" x14ac:dyDescent="0.3">
      <c r="A16" s="18">
        <f>A14+1</f>
        <v>12</v>
      </c>
      <c r="B16" s="19" t="s">
        <v>11</v>
      </c>
      <c r="C16" s="20" t="s">
        <v>9</v>
      </c>
      <c r="D16" s="25">
        <f>D13</f>
        <v>424.03</v>
      </c>
      <c r="E16" s="26">
        <f>E13</f>
        <v>69.83</v>
      </c>
      <c r="F16" s="26"/>
      <c r="G16" s="26">
        <f>G13</f>
        <v>13.69</v>
      </c>
      <c r="H16" s="30">
        <f>H13</f>
        <v>11.95</v>
      </c>
    </row>
    <row r="17" spans="1:8" ht="16.5" thickBot="1" x14ac:dyDescent="0.3">
      <c r="A17" s="66" t="s">
        <v>24</v>
      </c>
      <c r="B17" s="67"/>
      <c r="C17" s="67"/>
      <c r="D17" s="67"/>
      <c r="E17" s="67"/>
      <c r="F17" s="67"/>
      <c r="G17" s="67"/>
      <c r="H17" s="68"/>
    </row>
    <row r="18" spans="1:8" ht="15.75" x14ac:dyDescent="0.25">
      <c r="A18" s="9">
        <f>A16+1</f>
        <v>13</v>
      </c>
      <c r="B18" s="10" t="s">
        <v>17</v>
      </c>
      <c r="C18" s="14" t="s">
        <v>4</v>
      </c>
      <c r="D18" s="22">
        <v>7</v>
      </c>
      <c r="E18" s="23">
        <v>1</v>
      </c>
      <c r="F18" s="23">
        <v>1</v>
      </c>
      <c r="G18" s="23"/>
      <c r="H18" s="24">
        <v>1</v>
      </c>
    </row>
    <row r="19" spans="1:8" ht="15.75" x14ac:dyDescent="0.25">
      <c r="A19" s="9">
        <f t="shared" ref="A19:A20" si="2">A18+1</f>
        <v>14</v>
      </c>
      <c r="B19" s="11" t="s">
        <v>16</v>
      </c>
      <c r="C19" s="14" t="s">
        <v>4</v>
      </c>
      <c r="D19" s="22">
        <v>1</v>
      </c>
      <c r="E19" s="23"/>
      <c r="F19" s="23"/>
      <c r="G19" s="23"/>
      <c r="H19" s="24">
        <f t="shared" ref="H19" si="3">SUM(D19:G19)</f>
        <v>1</v>
      </c>
    </row>
    <row r="20" spans="1:8" ht="16.5" thickBot="1" x14ac:dyDescent="0.3">
      <c r="A20" s="9">
        <f t="shared" si="2"/>
        <v>15</v>
      </c>
      <c r="B20" s="11" t="s">
        <v>22</v>
      </c>
      <c r="C20" s="14" t="s">
        <v>4</v>
      </c>
      <c r="D20" s="22">
        <v>7</v>
      </c>
      <c r="E20" s="22">
        <f>E18</f>
        <v>1</v>
      </c>
      <c r="F20" s="22">
        <f>F18</f>
        <v>1</v>
      </c>
      <c r="G20" s="22">
        <v>2</v>
      </c>
      <c r="H20" s="24">
        <v>1</v>
      </c>
    </row>
    <row r="21" spans="1:8" ht="16.5" thickBot="1" x14ac:dyDescent="0.3">
      <c r="A21" s="66" t="s">
        <v>33</v>
      </c>
      <c r="B21" s="67"/>
      <c r="C21" s="67"/>
      <c r="D21" s="67"/>
      <c r="E21" s="67"/>
      <c r="F21" s="67"/>
      <c r="G21" s="67"/>
      <c r="H21" s="68"/>
    </row>
    <row r="22" spans="1:8" ht="15.75" x14ac:dyDescent="0.25">
      <c r="A22" s="18">
        <f>A20+1</f>
        <v>16</v>
      </c>
      <c r="B22" s="19" t="s">
        <v>34</v>
      </c>
      <c r="C22" s="20" t="s">
        <v>4</v>
      </c>
      <c r="D22" s="21">
        <v>6</v>
      </c>
      <c r="E22" s="34">
        <v>1</v>
      </c>
      <c r="F22" s="34"/>
      <c r="G22" s="34"/>
      <c r="H22" s="36">
        <v>1</v>
      </c>
    </row>
    <row r="23" spans="1:8" ht="16.5" thickBot="1" x14ac:dyDescent="0.3">
      <c r="A23" s="60" t="s">
        <v>23</v>
      </c>
      <c r="B23" s="61"/>
      <c r="C23" s="61"/>
      <c r="D23" s="61"/>
      <c r="E23" s="61"/>
      <c r="F23" s="61"/>
      <c r="G23" s="61"/>
      <c r="H23" s="62"/>
    </row>
    <row r="24" spans="1:8" ht="63.75" thickBot="1" x14ac:dyDescent="0.3">
      <c r="A24" s="53">
        <f>A22+1</f>
        <v>17</v>
      </c>
      <c r="B24" s="54" t="s">
        <v>35</v>
      </c>
      <c r="C24" s="55" t="s">
        <v>10</v>
      </c>
      <c r="D24" s="56">
        <v>1</v>
      </c>
      <c r="E24" s="57"/>
      <c r="F24" s="57"/>
      <c r="G24" s="58"/>
      <c r="H24" s="59">
        <f t="shared" ref="H24" si="4">SUM(D24:G24)</f>
        <v>1</v>
      </c>
    </row>
  </sheetData>
  <mergeCells count="6">
    <mergeCell ref="A23:H23"/>
    <mergeCell ref="A2:H2"/>
    <mergeCell ref="A11:H11"/>
    <mergeCell ref="A15:H15"/>
    <mergeCell ref="A17:H17"/>
    <mergeCell ref="A21:H21"/>
  </mergeCells>
  <phoneticPr fontId="9" type="noConversion"/>
  <pageMargins left="0.59055118110236227" right="0" top="0.74803149606299213" bottom="0.74803149606299213" header="0.31496062992125984" footer="0.31496062992125984"/>
  <pageSetup paperSize="9" orientation="portrait" r:id="rId1"/>
  <headerFooter>
    <oddHeader xml:space="preserve">&amp;L&amp;"Arial,Tučné"&amp;9BA TERCHOVSKÁ - VHS
&amp;C&amp;"Arial,Tučné"&amp;9SO302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SO302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2023-12-01T12:30:04Z</dcterms:modified>
</cp:coreProperties>
</file>